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2ed11d9ba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980c61c874f94616"/>
    <x:sheet xmlns:r="http://schemas.openxmlformats.org/officeDocument/2006/relationships" name="Brief" sheetId="2" r:id="R29cd530a58f0451f"/>
    <x:sheet xmlns:r="http://schemas.openxmlformats.org/officeDocument/2006/relationships" name="Quote Inputs" sheetId="3" r:id="R6520e80abd9749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0.00"/>
    <x:numFmt numFmtId="201" formatCode="0.0000"/>
    <x:numFmt numFmtId="202" formatCode="#,##0"/>
    <x:numFmt numFmtId="203" formatCode="0.000"/>
  </x:numFmts>
  <x:fonts count="6">
    <x:font>
      <x:sz val="11"/>
      <x:name val="Carlito"/>
    </x:font>
    <x:font>
      <x:sz val="11"/>
      <x:color rgb="FF242424"/>
      <x:name val="Arial"/>
    </x:font>
    <x:font>
      <x:b/>
      <x:sz val="16"/>
      <x:color rgb="FF242424"/>
      <x:name val="Arial"/>
    </x:font>
    <x:font>
      <x:b/>
      <x:sz val="11"/>
      <x:color rgb="FFFFFFFF"/>
      <x:name val="Arial"/>
    </x:font>
    <x:font>
      <x:sz val="11"/>
      <x:color rgb="FF1455A0"/>
      <x:name val="Arial"/>
    </x:font>
    <x:font>
      <x:b/>
      <x:sz val="11"/>
      <x:color rgb="FF2424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03638"/>
      </x:patternFill>
    </x:fill>
    <x:fill>
      <x:patternFill patternType="solid">
        <x:fgColor rgb="FFFFF3D6"/>
      </x:patternFill>
    </x:fill>
    <x:fill>
      <x:patternFill patternType="solid">
        <x:fgColor rgb="FFF5E5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b/>
        <x:color rgb="FF8C4F00"/>
      </x:font>
      <x:fill>
        <x:patternFill patternType="solid">
          <x:bgColor rgb="FFFFF0CB"/>
        </x:patternFill>
      </x:fill>
    </x:dxf>
    <x:dxf>
      <x:font>
        <x:b/>
        <x:color rgb="FF9B3028"/>
      </x:font>
      <x:fill>
        <x:patternFill patternType="solid">
          <x:bgColor rgb="FFFCE0DE"/>
        </x:patternFill>
      </x:fill>
    </x:dxf>
    <x:dxf>
      <x:font>
        <x:b/>
        <x:color rgb="FF8C4F00"/>
      </x:font>
      <x:fill>
        <x:patternFill patternType="solid">
          <x:bgColor rgb="FFFFF0CB"/>
        </x:patternFill>
      </x:fill>
    </x:dxf>
    <x:dxf>
      <x:font>
        <x:b/>
        <x:color rgb="FF9B3028"/>
      </x:font>
      <x:fill>
        <x:patternFill patternType="solid">
          <x:bgColor rgb="FFFCE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b91df91b24c35" /><Relationship Type="http://schemas.openxmlformats.org/officeDocument/2006/relationships/theme" Target="/xl/theme/theme1.xml" Id="Rb2d39056aba44d07" /><Relationship Type="http://schemas.openxmlformats.org/officeDocument/2006/relationships/sharedStrings" Target="/xl/sharedStrings.xml" Id="R02fe4a95eb974c9a" /><Relationship Type="http://schemas.openxmlformats.org/officeDocument/2006/relationships/worksheet" Target="/xl/worksheets/sheet1.xml" Id="R980c61c874f94616" /><Relationship Type="http://schemas.openxmlformats.org/officeDocument/2006/relationships/worksheet" Target="/xl/worksheets/sheet2.xml" Id="R29cd530a58f0451f" /><Relationship Type="http://schemas.openxmlformats.org/officeDocument/2006/relationships/worksheet" Target="/xl/worksheets/sheet3.xml" Id="R6520e80abd9749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F5064"/>
  </x:sheetPr>
  <x:sheetViews>
    <x:sheetView showGridLines="0" workbookViewId="0"/>
  </x:sheetViews>
  <x:sheetFormatPr defaultRowHeight="15"/>
  <x:cols>
    <x:col min="1" max="1" width="48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Eyelash curler quote comparison</x:v>
      </x:c>
      <x:c r="B2" s="2"/>
      <x:c r="C2" s="2"/>
      <x:c r="D2" s="2"/>
    </x:row>
    <x:row r="3" ht="25" customHeight="1">
      <x:c r="A3" s="2"/>
      <x:c r="B3" s="2"/>
      <x:c r="C3" s="2"/>
      <x:c r="D3" s="2"/>
    </x:row>
    <x:row r="4" ht="30" customHeight="1">
      <x:c r="A4" s="6" t="str">
        <x:v>Within the Brief scope</x:v>
      </x:c>
      <x:c r="B4" s="6" t="str">
        <x:v>Fictional A</x:v>
      </x:c>
      <x:c r="C4" s="6" t="str">
        <x:v>Fictional B</x:v>
      </x:c>
      <x:c r="D4" s="6" t="str">
        <x:v>Fictional C</x:v>
      </x:c>
    </x:row>
    <x:row r="5" ht="46" customHeight="1">
      <x:c r="A5" s="2" t="str">
        <x:v>Status</x:v>
      </x:c>
      <x:c r="B5" s="10" t="str">
        <x:f>'Quote Inputs'!B58</x:f>
        <x:v>Complete scope</x:v>
      </x:c>
      <x:c r="C5" s="10" t="str">
        <x:f>'Quote Inputs'!C58</x:f>
        <x:v>Complete scope</x:v>
      </x:c>
      <x:c r="D5" s="10" t="str">
        <x:f>'Quote Inputs'!D58</x:f>
        <x:v>Provisional charges</x:v>
      </x:c>
    </x:row>
    <x:row r="6" ht="25" customHeight="1">
      <x:c r="A6" s="2"/>
      <x:c r="B6" s="2"/>
      <x:c r="C6" s="2"/>
      <x:c r="D6" s="2"/>
    </x:row>
    <x:row r="7" ht="25" customHeight="1">
      <x:c r="A7" s="2" t="str">
        <x:v>Known route subtotal</x:v>
      </x:c>
      <x:c r="B7" s="15" t="n">
        <x:f>'Quote Inputs'!B49</x:f>
        <x:v>1930</x:v>
      </x:c>
      <x:c r="C7" s="15" t="n">
        <x:f>'Quote Inputs'!C49</x:f>
        <x:v>1890</x:v>
      </x:c>
      <x:c r="D7" s="15" t="n">
        <x:f>'Quote Inputs'!D49</x:f>
        <x:v>1809.9999999999998</x:v>
      </x:c>
    </x:row>
    <x:row r="8" ht="25" customHeight="1">
      <x:c r="A8" s="19" t="str">
        <x:v>Complete independent route budget</x:v>
      </x:c>
      <x:c r="B8" s="20" t="n">
        <x:f>IF('Quote Inputs'!B58="Complete scope",'Quote Inputs'!B49,"n.a.")</x:f>
        <x:v>1930</x:v>
      </x:c>
      <x:c r="C8" s="20" t="n">
        <x:f>IF('Quote Inputs'!C58="Complete scope",'Quote Inputs'!C49,"n.a.")</x:f>
        <x:v>1890</x:v>
      </x:c>
      <x:c r="D8" s="20" t="str">
        <x:f>IF('Quote Inputs'!D58="Complete scope",'Quote Inputs'!D49,"n.a.")</x:f>
        <x:v>n.a.</x:v>
      </x:c>
    </x:row>
    <x:row r="9" ht="25" customHeight="1">
      <x:c r="A9" s="19" t="str">
        <x:v>Complete remaining payment</x:v>
      </x:c>
      <x:c r="B9" s="20" t="n">
        <x:f>IF('Quote Inputs'!B58="Complete scope",'Quote Inputs'!B53,"n.a.")</x:f>
        <x:v>1930</x:v>
      </x:c>
      <x:c r="C9" s="20" t="n">
        <x:f>IF('Quote Inputs'!C58="Complete scope",'Quote Inputs'!C53,"n.a.")</x:f>
        <x:v>1890</x:v>
      </x:c>
      <x:c r="D9" s="20" t="str">
        <x:f>IF('Quote Inputs'!D58="Complete scope",'Quote Inputs'!D53,"n.a.")</x:f>
        <x:v>n.a.</x:v>
      </x:c>
    </x:row>
    <x:row r="10" ht="25" customHeight="1">
      <x:c r="A10" s="19" t="str">
        <x:v>Complete cumulative project spend</x:v>
      </x:c>
      <x:c r="B10" s="20" t="n">
        <x:f>IF('Quote Inputs'!B58="Complete scope",'Quote Inputs'!B54,"n.a.")</x:f>
        <x:v>1930</x:v>
      </x:c>
      <x:c r="C10" s="20" t="n">
        <x:f>IF('Quote Inputs'!C58="Complete scope",'Quote Inputs'!C54,"n.a.")</x:f>
        <x:v>1890</x:v>
      </x:c>
      <x:c r="D10" s="20" t="str">
        <x:f>IF('Quote Inputs'!D58="Complete scope",'Quote Inputs'!D54,"n.a.")</x:f>
        <x:v>n.a.</x:v>
      </x:c>
    </x:row>
    <x:row r="11" ht="25" customHeight="1">
      <x:c r="A11" s="2" t="str">
        <x:v>Route spend per complete curler</x:v>
      </x:c>
      <x:c r="B11" s="16" t="n">
        <x:f>IF('Quote Inputs'!B58="Complete scope",'Quote Inputs'!B55,"n.a.")</x:f>
        <x:v>0.965</x:v>
      </x:c>
      <x:c r="C11" s="16" t="n">
        <x:f>IF('Quote Inputs'!C58="Complete scope",'Quote Inputs'!C55,"n.a.")</x:f>
        <x:v>0.945</x:v>
      </x:c>
      <x:c r="D11" s="16" t="str">
        <x:f>IF('Quote Inputs'!D58="Complete scope",'Quote Inputs'!D55,"n.a.")</x:f>
        <x:v>n.a.</x:v>
      </x:c>
    </x:row>
    <x:row r="12" ht="25" customHeight="1">
      <x:c r="A12" s="2"/>
      <x:c r="B12" s="14"/>
      <x:c r="C12" s="14"/>
      <x:c r="D12" s="14"/>
    </x:row>
    <x:row r="13" ht="25" customHeight="1">
      <x:c r="A13" s="2" t="str">
        <x:v>Complete curlers in proposed order</x:v>
      </x:c>
      <x:c r="B13" s="14" t="n">
        <x:f>'Quote Inputs'!B10</x:f>
        <x:v>2000</x:v>
      </x:c>
      <x:c r="C13" s="14" t="n">
        <x:f>'Quote Inputs'!C10</x:f>
        <x:v>2000</x:v>
      </x:c>
      <x:c r="D13" s="14" t="n">
        <x:f>'Quote Inputs'!D10</x:f>
        <x:v>2000</x:v>
      </x:c>
    </x:row>
    <x:row r="14" ht="25" customHeight="1">
      <x:c r="A14" s="2" t="str">
        <x:v>Spare pads required</x:v>
      </x:c>
      <x:c r="B14" s="14" t="n">
        <x:f>'Quote Inputs'!B56</x:f>
        <x:v>4000</x:v>
      </x:c>
      <x:c r="C14" s="14" t="n">
        <x:f>'Quote Inputs'!C56</x:f>
        <x:v>4000</x:v>
      </x:c>
      <x:c r="D14" s="14" t="n">
        <x:f>'Quote Inputs'!D56</x:f>
        <x:v>4000</x:v>
      </x:c>
    </x:row>
    <x:row r="15" ht="25" customHeight="1">
      <x:c r="A15" s="2" t="str">
        <x:v>MOQ units across versions</x:v>
      </x:c>
      <x:c r="B15" s="14" t="n">
        <x:f>'Quote Inputs'!B57</x:f>
        <x:v>1000</x:v>
      </x:c>
      <x:c r="C15" s="14" t="n">
        <x:f>'Quote Inputs'!C57</x:f>
        <x:v>1000</x:v>
      </x:c>
      <x:c r="D15" s="14" t="n">
        <x:f>'Quote Inputs'!D57</x:f>
        <x:v>1000</x:v>
      </x:c>
    </x:row>
    <x:row r="16" ht="25" customHeight="1">
      <x:c r="A16" s="2"/>
      <x:c r="B16" s="2"/>
      <x:c r="C16" s="2"/>
      <x:c r="D16" s="2"/>
    </x:row>
    <x:row r="17" ht="65" customHeight="1">
      <x:c r="A17" s="2" t="str">
        <x:v>Next confirmation</x:v>
      </x:c>
      <x:c r="B17" s="10" t="str">
        <x:f>'Quote Inputs'!B41</x:f>
        <x:v>Confirm actual quotation</x:v>
      </x:c>
      <x:c r="C17" s="10" t="str">
        <x:f>'Quote Inputs'!C41</x:f>
        <x:v>Confirm actual quotation</x:v>
      </x:c>
      <x:c r="D17" s="10" t="str">
        <x:f>'Quote Inputs'!D41</x:f>
        <x:v>Confirm spare quantity and price</x:v>
      </x:c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45" customHeight="1">
      <x:c r="A20" s="2" t="str">
        <x:v>Known subtotal</x:v>
      </x:c>
      <x:c r="B20" s="10" t="str">
        <x:v>Pending charges are excluded, not assumed free.</x:v>
      </x:c>
      <x:c r="C20" s="2"/>
      <x:c r="D20" s="2"/>
    </x:row>
    <x:row r="21" ht="45" customHeight="1">
      <x:c r="A21" s="2" t="str">
        <x:v>Amount still payable</x:v>
      </x:c>
      <x:c r="B21" s="10" t="str">
        <x:v>Full selected-route charges less payments against them.</x:v>
      </x:c>
      <x:c r="C21" s="2"/>
      <x:c r="D21" s="2"/>
    </x:row>
    <x:row r="22" ht="45" customHeight="1">
      <x:c r="A22" s="2" t="str">
        <x:v>Project spend</x:v>
      </x:c>
      <x:c r="B22" s="10" t="str">
        <x:v>Adds samples paid across candidates; counts each payment once.</x:v>
      </x:c>
      <x:c r="C22" s="2"/>
      <x:c r="D22" s="2"/>
    </x:row>
    <x:row r="23" ht="45" customHeight="1">
      <x:c r="A23" s="2" t="str">
        <x:v>Try the paid-samples example</x:v>
      </x:c>
      <x:c r="B23" s="10" t="str">
        <x:v>Set Inputs B38=70 and C38=50. Remaining: 1,860 / 1,840.</x:v>
      </x:c>
      <x:c r="C23" s="2"/>
      <x:c r="D23" s="2"/>
    </x:row>
    <x:row r="24" ht="45" customHeight="1">
      <x:c r="A24" s="2" t="str">
        <x:v>Expected project totals then</x:v>
      </x:c>
      <x:c r="B24" s="10" t="str">
        <x:v>1,980 / 1,960. Restore rows 38 to zero to reset.</x:v>
      </x:c>
      <x:c r="C24" s="2"/>
      <x:c r="D24" s="2"/>
    </x:row>
    <x:row r="25" ht="45" customHeight="1">
      <x:c r="A25" s="2" t="str">
        <x:v>Compare offers carefully</x:v>
      </x:c>
      <x:c r="B25" s="10" t="str">
        <x:v>Different product, currency or scope is not a same-item saving.</x:v>
      </x:c>
      <x:c r="C25" s="2"/>
      <x:c r="D25" s="2"/>
    </x:row>
    <x:row r="26" ht="45" customHeight="1">
      <x:c r="A26" s="2" t="str">
        <x:v>Amount units</x:v>
      </x:c>
      <x:c r="B26" s="10" t="str">
        <x:v>All results use the Brief currency; no currency conversion.</x:v>
      </x:c>
      <x:c r="C26" s="2"/>
      <x:c r="D26" s="2"/>
    </x:row>
    <x:row r="27" ht="45" customHeight="1">
      <x:c r="A27" s="2" t="str">
        <x:v>Fictional numbers</x:v>
      </x:c>
      <x:c r="B27" s="10" t="str">
        <x:v>Example only. Replace every input before using actual quotations.</x:v>
      </x:c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  <x:row r="37" ht="25" customHeight="1">
      <x:c r="A37" s="2"/>
      <x:c r="B37" s="2"/>
      <x:c r="C37" s="2"/>
      <x:c r="D37" s="2"/>
    </x:row>
    <x:row r="38" ht="25" customHeight="1">
      <x:c r="A38" s="2"/>
      <x:c r="B38" s="2"/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  <x:row r="41" ht="25" customHeight="1">
      <x:c r="A41" s="2"/>
      <x:c r="B41" s="2"/>
      <x:c r="C41" s="2"/>
      <x:c r="D41" s="2"/>
    </x:row>
    <x:row r="42" ht="25" customHeight="1">
      <x:c r="A42" s="2"/>
      <x:c r="B42" s="2"/>
      <x:c r="C42" s="2"/>
      <x:c r="D42" s="2"/>
    </x:row>
    <x:row r="43" ht="25" customHeight="1">
      <x:c r="A43" s="2"/>
      <x:c r="B43" s="2"/>
      <x:c r="C43" s="2"/>
      <x:c r="D43" s="2"/>
    </x:row>
    <x:row r="44" ht="25" customHeight="1">
      <x:c r="A44" s="2"/>
      <x:c r="B44" s="2"/>
      <x:c r="C44" s="2"/>
      <x:c r="D44" s="2"/>
    </x:row>
    <x:row r="45" ht="25" customHeight="1">
      <x:c r="A45" s="2"/>
      <x:c r="B45" s="2"/>
      <x:c r="C45" s="2"/>
      <x:c r="D45" s="2"/>
    </x:row>
    <x:row r="46" ht="25" customHeight="1">
      <x:c r="A46" s="2"/>
      <x:c r="B46" s="2"/>
      <x:c r="C46" s="2"/>
      <x:c r="D46" s="2"/>
    </x:row>
    <x:row r="47" ht="25" customHeight="1">
      <x:c r="A47" s="2"/>
      <x:c r="B47" s="2"/>
      <x:c r="C47" s="2"/>
      <x:c r="D47" s="2"/>
    </x:row>
    <x:row r="48" ht="25" customHeight="1">
      <x:c r="A48" s="2"/>
      <x:c r="B48" s="2"/>
      <x:c r="C48" s="2"/>
      <x:c r="D48" s="2"/>
    </x:row>
    <x:row r="49" ht="25" customHeight="1">
      <x:c r="A49" s="2"/>
      <x:c r="B49" s="2"/>
      <x:c r="C49" s="2"/>
      <x:c r="D49" s="2"/>
    </x:row>
    <x:row r="50" ht="25" customHeight="1">
      <x:c r="A50" s="2"/>
      <x:c r="B50" s="2"/>
      <x:c r="C50" s="2"/>
      <x:c r="D50" s="2"/>
    </x:row>
    <x:row r="51" ht="25" customHeight="1">
      <x:c r="A51" s="2"/>
      <x:c r="B51" s="2"/>
      <x:c r="C51" s="2"/>
      <x:c r="D51" s="2"/>
    </x:row>
    <x:row r="52" ht="25" customHeight="1">
      <x:c r="A52" s="2"/>
      <x:c r="B52" s="2"/>
      <x:c r="C52" s="2"/>
      <x:c r="D52" s="2"/>
    </x:row>
    <x:row r="53" ht="25" customHeight="1">
      <x:c r="A53" s="2"/>
      <x:c r="B53" s="2"/>
      <x:c r="C53" s="2"/>
      <x:c r="D53" s="2"/>
    </x:row>
    <x:row r="54" ht="25" customHeight="1">
      <x:c r="A54" s="2"/>
      <x:c r="B54" s="2"/>
      <x:c r="C54" s="2"/>
      <x:c r="D54" s="2"/>
    </x:row>
    <x:row r="55" ht="25" customHeight="1">
      <x:c r="A55" s="2"/>
      <x:c r="B55" s="2"/>
      <x:c r="C55" s="2"/>
      <x:c r="D55" s="2"/>
    </x:row>
    <x:row r="56" ht="25" customHeight="1">
      <x:c r="A56" s="2"/>
      <x:c r="B56" s="2"/>
      <x:c r="C56" s="2"/>
      <x:c r="D56" s="2"/>
    </x:row>
    <x:row r="57" ht="25" customHeight="1">
      <x:c r="A57" s="2"/>
      <x:c r="B57" s="2"/>
      <x:c r="C57" s="2"/>
      <x:c r="D57" s="2"/>
    </x:row>
    <x:row r="58" ht="25" customHeight="1">
      <x:c r="A58" s="2"/>
      <x:c r="B58" s="2"/>
      <x:c r="C58" s="2"/>
      <x:c r="D58" s="2"/>
    </x:row>
    <x:row r="59" ht="25" customHeight="1">
      <x:c r="A59" s="2"/>
      <x:c r="B59" s="2"/>
      <x:c r="C59" s="2"/>
      <x:c r="D59" s="2"/>
    </x:row>
    <x:row r="60" ht="25" customHeight="1">
      <x:c r="A60" s="2"/>
      <x:c r="B60" s="2"/>
      <x:c r="C60" s="2"/>
      <x:c r="D60" s="2"/>
    </x:row>
    <x:row r="61" ht="25" customHeight="1">
      <x:c r="A61" s="2"/>
      <x:c r="B61" s="2"/>
      <x:c r="C61" s="2"/>
      <x:c r="D61" s="2"/>
    </x:row>
    <x:row r="62" ht="25" customHeight="1">
      <x:c r="A62" s="2"/>
      <x:c r="B62" s="2"/>
      <x:c r="C62" s="2"/>
      <x:c r="D62" s="2"/>
    </x:row>
    <x:row r="63" ht="25" customHeight="1">
      <x:c r="A63" s="2"/>
      <x:c r="B63" s="2"/>
      <x:c r="C63" s="2"/>
      <x:c r="D63" s="2"/>
    </x:row>
    <x:row r="64" ht="25" customHeight="1">
      <x:c r="A64" s="2"/>
      <x:c r="B64" s="2"/>
      <x:c r="C64" s="2"/>
      <x:c r="D64" s="2"/>
    </x:row>
    <x:row r="65" ht="25" customHeight="1">
      <x:c r="A65" s="2"/>
      <x:c r="B65" s="2"/>
      <x:c r="C65" s="2"/>
      <x:c r="D65" s="2"/>
    </x:row>
  </x:sheetData>
  <x:conditionalFormatting sqref="B5:D5">
    <x:cfRule type="containsText" dxfId="0" priority="1" operator="containsText" text="Provisional"/>
    <x:cfRule type="containsText" dxfId="1" priority="2" operator="containsText" text="Missing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6A0AD"/>
  </x:sheetPr>
  <x:sheetViews>
    <x:sheetView showGridLines="0" workbookViewId="0"/>
  </x:sheetViews>
  <x:sheetFormatPr defaultRowHeight="15"/>
  <x:cols>
    <x:col min="1" max="1" width="4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Eyelash curler project brief</x:v>
      </x:c>
      <x:c r="B2" s="2"/>
      <x:c r="C2" s="2"/>
      <x:c r="D2" s="2"/>
    </x:row>
    <x:row r="3" ht="25" customHeight="1">
      <x:c r="A3" s="2"/>
      <x:c r="B3" s="2"/>
      <x:c r="C3" s="2"/>
      <x:c r="D3" s="2"/>
    </x:row>
    <x:row r="4" ht="30" customHeight="1">
      <x:c r="A4" s="6" t="str">
        <x:v>Common reference</x:v>
      </x:c>
      <x:c r="B4" s="6" t="str">
        <x:v>Buyer input</x:v>
      </x:c>
      <x:c r="C4" s="6" t="str"/>
      <x:c r="D4" s="6" t="str"/>
    </x:row>
    <x:row r="5" ht="40" customHeight="1">
      <x:c r="A5" s="2" t="str">
        <x:v>Product reference</x:v>
      </x:c>
      <x:c r="B5" s="9" t="str">
        <x:v>Illustrative classic mechanical curler</x:v>
      </x:c>
      <x:c r="C5" s="2"/>
      <x:c r="D5" s="2"/>
    </x:row>
    <x:row r="6" ht="40" customHeight="1">
      <x:c r="A6" s="2" t="str">
        <x:v>Requested complete curlers</x:v>
      </x:c>
      <x:c r="B6" s="9" t="n">
        <x:v>2000</x:v>
      </x:c>
      <x:c r="C6" s="2"/>
      <x:c r="D6" s="2"/>
    </x:row>
    <x:row r="7" ht="40" customHeight="1">
      <x:c r="A7" s="2" t="str">
        <x:v>Complete tools per retail pack</x:v>
      </x:c>
      <x:c r="B7" s="9" t="n">
        <x:v>1</x:v>
      </x:c>
      <x:c r="C7" s="2"/>
      <x:c r="D7" s="2"/>
    </x:row>
    <x:row r="8" ht="40" customHeight="1">
      <x:c r="A8" s="2" t="str">
        <x:v>Spare pads per curler</x:v>
      </x:c>
      <x:c r="B8" s="9" t="n">
        <x:v>2</x:v>
      </x:c>
      <x:c r="C8" s="2"/>
      <x:c r="D8" s="2"/>
    </x:row>
    <x:row r="9" ht="40" customHeight="1">
      <x:c r="A9" s="2" t="str">
        <x:v>Finish and artwork</x:v>
      </x:c>
      <x:c r="B9" s="9" t="str">
        <x:v>One finish; one artwork</x:v>
      </x:c>
      <x:c r="C9" s="2"/>
      <x:c r="D9" s="2"/>
    </x:row>
    <x:row r="10" ht="40" customHeight="1">
      <x:c r="A10" s="2" t="str">
        <x:v>Retail configuration</x:v>
      </x:c>
      <x:c r="B10" s="9" t="str">
        <x:v>Fitted pad + 2 spares + logo + box</x:v>
      </x:c>
      <x:c r="C10" s="2"/>
      <x:c r="D10" s="2"/>
    </x:row>
    <x:row r="11" ht="40" customHeight="1">
      <x:c r="A11" s="2" t="str">
        <x:v>Handover scope</x:v>
      </x:c>
      <x:c r="B11" s="9" t="str">
        <x:v>Packed goods ready at same named point</x:v>
      </x:c>
      <x:c r="C11" s="2"/>
      <x:c r="D11" s="2"/>
    </x:row>
    <x:row r="12" ht="40" customHeight="1">
      <x:c r="A12" s="2" t="str">
        <x:v>Comparison currency</x:v>
      </x:c>
      <x:c r="B12" s="9" t="str">
        <x:v>USD</x:v>
      </x:c>
      <x:c r="C12" s="2"/>
      <x:c r="D12" s="2"/>
    </x:row>
    <x:row r="13" ht="40" customHeight="1">
      <x:c r="A13" s="2" t="str">
        <x:v>Other historical project expense</x:v>
      </x:c>
      <x:c r="B13" s="9" t="n">
        <x:v>0</x:v>
      </x:c>
      <x:c r="C13" s="2"/>
      <x:c r="D13" s="2"/>
    </x:row>
    <x:row r="14" ht="40" customHeight="1">
      <x:c r="A14" s="2" t="str">
        <x:v>Market and timing</x:v>
      </x:c>
      <x:c r="B14" s="9" t="str">
        <x:v>Supplier proposal requested</x:v>
      </x:c>
      <x:c r="C14" s="2"/>
      <x:c r="D14" s="2"/>
    </x:row>
    <x:row r="15" ht="40" customHeight="1">
      <x:c r="A15" s="2" t="str">
        <x:v>Structural changes</x:v>
      </x:c>
      <x:c r="B15" s="9" t="str">
        <x:v>None in the fictional example</x:v>
      </x:c>
      <x:c r="C15" s="2"/>
      <x:c r="D15" s="2"/>
    </x:row>
    <x:row r="16" ht="40" customHeight="1">
      <x:c r="A16" s="2" t="str">
        <x:v>Quality scope</x:v>
      </x:c>
      <x:c r="B16" s="9" t="str">
        <x:v>Same agreed scope; confirm actual requirements</x:v>
      </x:c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47" customHeight="1">
      <x:c r="A19" s="2" t="str">
        <x:v>How to use</x:v>
      </x:c>
      <x:c r="B19" s="10" t="str">
        <x:v>Replace all fictional inputs with your own confirmed quote.</x:v>
      </x:c>
      <x:c r="C19" s="2"/>
      <x:c r="D19" s="2"/>
    </x:row>
    <x:row r="20" ht="47" customHeight="1">
      <x:c r="A20" s="2" t="str">
        <x:v>1. Fix the scope</x:v>
      </x:c>
      <x:c r="B20" s="10" t="str">
        <x:v>Use one shared specification. Record alternatives separately.</x:v>
      </x:c>
      <x:c r="C20" s="2"/>
      <x:c r="D20" s="2"/>
    </x:row>
    <x:row r="21" ht="47" customHeight="1">
      <x:c r="A21" s="2" t="str">
        <x:v>2. Enter offers</x:v>
      </x:c>
      <x:c r="B21" s="10" t="str">
        <x:v>Inputs are blue on pale amber. Black calculations update.</x:v>
      </x:c>
      <x:c r="C21" s="2"/>
      <x:c r="D21" s="2"/>
    </x:row>
    <x:row r="22" ht="47" customHeight="1">
      <x:c r="A22" s="2" t="str">
        <x:v>3. Mark charges</x:v>
      </x:c>
      <x:c r="B22" s="10" t="str">
        <x:v>Extra = separate amount. Included = already in price.</x:v>
      </x:c>
      <x:c r="C22" s="2"/>
      <x:c r="D22" s="2"/>
    </x:row>
    <x:row r="23" ht="47" customHeight="1">
      <x:c r="A23" s="2" t="str">
        <x:v>Pending items</x:v>
      </x:c>
      <x:c r="B23" s="10" t="str">
        <x:v>Pending or blank Extra amounts block a complete result.</x:v>
      </x:c>
      <x:c r="C23" s="2"/>
      <x:c r="D23" s="2"/>
    </x:row>
    <x:row r="24" ht="47" customHeight="1">
      <x:c r="A24" s="2" t="str">
        <x:v>Currency</x:v>
      </x:c>
      <x:c r="B24" s="10" t="str">
        <x:v>No automatic FX. Compare in the Brief currency.</x:v>
      </x:c>
      <x:c r="C24" s="2"/>
      <x:c r="D24" s="2"/>
    </x:row>
    <x:row r="25" ht="47" customHeight="1">
      <x:c r="A25" s="2" t="str">
        <x:v>Price unit</x:v>
      </x:c>
      <x:c r="B25" s="10" t="str">
        <x:v>Main price may be per pack; enter tools in that price unit.</x:v>
      </x:c>
      <x:c r="C25" s="2"/>
      <x:c r="D25" s="2"/>
    </x:row>
    <x:row r="26" ht="47" customHeight="1">
      <x:c r="A26" s="2" t="str">
        <x:v>Other extras</x:v>
      </x:c>
      <x:c r="B26" s="10" t="str">
        <x:v>Unit extras are PER COMPLETE CURLER, not per pack.</x:v>
      </x:c>
      <x:c r="C26" s="2"/>
      <x:c r="D26" s="2"/>
    </x:row>
    <x:row r="27" ht="47" customHeight="1">
      <x:c r="A27" s="2" t="str">
        <x:v>Paid samples</x:v>
      </x:c>
      <x:c r="B27" s="10" t="str">
        <x:v>Record paid samples in row 38, even for an unused offer.</x:v>
      </x:c>
      <x:c r="C27" s="2"/>
      <x:c r="D27" s="2"/>
    </x:row>
    <x:row r="28" ht="47" customHeight="1">
      <x:c r="A28" s="2" t="str">
        <x:v>Project history</x:v>
      </x:c>
      <x:c r="B28" s="10" t="str">
        <x:v>Brief B13 excludes samples and charges in selected quote.</x:v>
      </x:c>
      <x:c r="C28" s="2"/>
      <x:c r="D28" s="2"/>
    </x:row>
    <x:row r="29" ht="47" customHeight="1">
      <x:c r="A29" s="2" t="str">
        <x:v>Payment tracking</x:v>
      </x:c>
      <x:c r="B29" s="10" t="str">
        <x:v>Rows 39–40 apply against quoted charges, not new costs.</x:v>
      </x:c>
      <x:c r="C29" s="2"/>
      <x:c r="D29" s="2"/>
    </x:row>
    <x:row r="30" ht="47" customHeight="1">
      <x:c r="A30" s="2" t="str">
        <x:v>MOQ</x:v>
      </x:c>
      <x:c r="B30" s="10" t="str">
        <x:v>Confirm allocations manually; total quantity alone is insufficient.</x:v>
      </x:c>
      <x:c r="C30" s="2"/>
      <x:c r="D30" s="2"/>
    </x:row>
    <x:row r="31" ht="47" customHeight="1">
      <x:c r="A31" s="2" t="str">
        <x:v>Multiple versions</x:v>
      </x:c>
      <x:c r="B31" s="10" t="str">
        <x:v>Use an actual blended rate only when confirmed; otherwise compare separate version budgets.</x:v>
      </x:c>
      <x:c r="C31" s="2"/>
      <x:c r="D31" s="2"/>
    </x:row>
    <x:row r="32" ht="47" customHeight="1">
      <x:c r="A32" s="2" t="str">
        <x:v>Inputs source</x:v>
      </x:c>
      <x:c r="B32" s="10" t="str">
        <x:v>Fictional article example, prepared 2026-11-01.</x:v>
      </x:c>
      <x:c r="C32" s="2"/>
      <x:c r="D32" s="2"/>
    </x:row>
    <x:row r="33" ht="47" customHeight="1">
      <x:c r="A33" s="2" t="str">
        <x:v>Article</x:v>
      </x:c>
      <x:c r="B33" s="10" t="str">
        <x:v>https://blendcrafttools.com/blog/custom-eyelash-curler-cost</x:v>
      </x:c>
      <x:c r="C33" s="2"/>
      <x:c r="D33" s="2"/>
    </x:row>
    <x:row r="34" ht="47" customHeight="1">
      <x:c r="A34" s="2" t="str">
        <x:v>Delivery boundary</x:v>
      </x:c>
      <x:c r="B34" s="10" t="str">
        <x:v>Excludes sample transport, freight, insurance, import and destination charges.</x:v>
      </x:c>
      <x:c r="C34" s="2"/>
      <x:c r="D34" s="2"/>
    </x:row>
    <x:row r="35" ht="47" customHeight="1">
      <x:c r="A35" s="2" t="str">
        <x:v>Scope control</x:v>
      </x:c>
      <x:c r="B35" s="10" t="str">
        <x:v>Same scope does not certify quality, safety or supplier reliability.</x:v>
      </x:c>
      <x:c r="C35" s="2"/>
      <x:c r="D35" s="2"/>
    </x:row>
    <x:row r="36" ht="47" customHeight="1">
      <x:c r="A36" s="2" t="str">
        <x:v>Zero vs blank</x:v>
      </x:c>
      <x:c r="B36" s="10" t="str">
        <x:v>Zero is a confirmed amount. Blank is not a free item.</x:v>
      </x:c>
      <x:c r="C36" s="2"/>
      <x:c r="D36" s="2"/>
    </x:row>
    <x:row r="37" ht="25" customHeight="1">
      <x:c r="A37" s="2"/>
      <x:c r="B37" s="2"/>
      <x:c r="C37" s="2"/>
      <x:c r="D37" s="2"/>
    </x:row>
    <x:row r="38" ht="25" customHeight="1">
      <x:c r="A38" s="2"/>
      <x:c r="B38" s="2"/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  <x:row r="41" ht="25" customHeight="1">
      <x:c r="A41" s="2"/>
      <x:c r="B41" s="2"/>
      <x:c r="C41" s="2"/>
      <x:c r="D41" s="2"/>
    </x:row>
    <x:row r="42" ht="25" customHeight="1">
      <x:c r="A42" s="2"/>
      <x:c r="B42" s="2"/>
      <x:c r="C42" s="2"/>
      <x:c r="D42" s="2"/>
    </x:row>
    <x:row r="43" ht="25" customHeight="1">
      <x:c r="A43" s="2"/>
      <x:c r="B43" s="2"/>
      <x:c r="C43" s="2"/>
      <x:c r="D43" s="2"/>
    </x:row>
    <x:row r="44" ht="25" customHeight="1">
      <x:c r="A44" s="2"/>
      <x:c r="B44" s="2"/>
      <x:c r="C44" s="2"/>
      <x:c r="D44" s="2"/>
    </x:row>
    <x:row r="45" ht="25" customHeight="1">
      <x:c r="A45" s="2"/>
      <x:c r="B45" s="2"/>
      <x:c r="C45" s="2"/>
      <x:c r="D45" s="2"/>
    </x:row>
    <x:row r="46" ht="25" customHeight="1">
      <x:c r="A46" s="2"/>
      <x:c r="B46" s="2"/>
      <x:c r="C46" s="2"/>
      <x:c r="D46" s="2"/>
    </x:row>
    <x:row r="47" ht="25" customHeight="1">
      <x:c r="A47" s="2"/>
      <x:c r="B47" s="2"/>
      <x:c r="C47" s="2"/>
      <x:c r="D47" s="2"/>
    </x:row>
    <x:row r="48" ht="25" customHeight="1">
      <x:c r="A48" s="2"/>
      <x:c r="B48" s="2"/>
      <x:c r="C48" s="2"/>
      <x:c r="D48" s="2"/>
    </x:row>
    <x:row r="49" ht="25" customHeight="1">
      <x:c r="A49" s="2"/>
      <x:c r="B49" s="2"/>
      <x:c r="C49" s="2"/>
      <x:c r="D49" s="2"/>
    </x:row>
    <x:row r="50" ht="25" customHeight="1">
      <x:c r="A50" s="2"/>
      <x:c r="B50" s="2"/>
      <x:c r="C50" s="2"/>
      <x:c r="D50" s="2"/>
    </x:row>
    <x:row r="51" ht="25" customHeight="1">
      <x:c r="A51" s="2"/>
      <x:c r="B51" s="2"/>
      <x:c r="C51" s="2"/>
      <x:c r="D51" s="2"/>
    </x:row>
    <x:row r="52" ht="25" customHeight="1">
      <x:c r="A52" s="2"/>
      <x:c r="B52" s="2"/>
      <x:c r="C52" s="2"/>
      <x:c r="D52" s="2"/>
    </x:row>
    <x:row r="53" ht="25" customHeight="1">
      <x:c r="A53" s="2"/>
      <x:c r="B53" s="2"/>
      <x:c r="C53" s="2"/>
      <x:c r="D53" s="2"/>
    </x:row>
    <x:row r="54" ht="25" customHeight="1">
      <x:c r="A54" s="2"/>
      <x:c r="B54" s="2"/>
      <x:c r="C54" s="2"/>
      <x:c r="D54" s="2"/>
    </x:row>
    <x:row r="55" ht="25" customHeight="1">
      <x:c r="A55" s="2"/>
      <x:c r="B55" s="2"/>
      <x:c r="C55" s="2"/>
      <x:c r="D55" s="2"/>
    </x:row>
    <x:row r="56" ht="25" customHeight="1">
      <x:c r="A56" s="2"/>
      <x:c r="B56" s="2"/>
      <x:c r="C56" s="2"/>
      <x:c r="D56" s="2"/>
    </x:row>
    <x:row r="57" ht="25" customHeight="1">
      <x:c r="A57" s="2"/>
      <x:c r="B57" s="2"/>
      <x:c r="C57" s="2"/>
      <x:c r="D57" s="2"/>
    </x:row>
    <x:row r="58" ht="25" customHeight="1">
      <x:c r="A58" s="2"/>
      <x:c r="B58" s="2"/>
      <x:c r="C58" s="2"/>
      <x:c r="D58" s="2"/>
    </x:row>
    <x:row r="59" ht="25" customHeight="1">
      <x:c r="A59" s="2"/>
      <x:c r="B59" s="2"/>
      <x:c r="C59" s="2"/>
      <x:c r="D59" s="2"/>
    </x:row>
    <x:row r="60" ht="25" customHeight="1">
      <x:c r="A60" s="2"/>
      <x:c r="B60" s="2"/>
      <x:c r="C60" s="2"/>
      <x:c r="D60" s="2"/>
    </x:row>
    <x:row r="61" ht="25" customHeight="1">
      <x:c r="A61" s="2"/>
      <x:c r="B61" s="2"/>
      <x:c r="C61" s="2"/>
      <x:c r="D61" s="2"/>
    </x:row>
    <x:row r="62" ht="25" customHeight="1">
      <x:c r="A62" s="2"/>
      <x:c r="B62" s="2"/>
      <x:c r="C62" s="2"/>
      <x:c r="D62" s="2"/>
    </x:row>
    <x:row r="63" ht="25" customHeight="1">
      <x:c r="A63" s="2"/>
      <x:c r="B63" s="2"/>
      <x:c r="C63" s="2"/>
      <x:c r="D63" s="2"/>
    </x:row>
    <x:row r="64" ht="25" customHeight="1">
      <x:c r="A64" s="2"/>
      <x:c r="B64" s="2"/>
      <x:c r="C64" s="2"/>
      <x:c r="D64" s="2"/>
    </x:row>
    <x:row r="65" ht="25" customHeight="1">
      <x:c r="A65" s="2"/>
      <x:c r="B65" s="2"/>
      <x:c r="C65" s="2"/>
      <x:c r="D6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DD5C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Quotation inputs and calculation</x:v>
      </x:c>
      <x:c r="B2" s="2"/>
      <x:c r="C2" s="2"/>
      <x:c r="D2" s="2"/>
    </x:row>
    <x:row r="3" ht="25" customHeight="1">
      <x:c r="A3" s="2"/>
      <x:c r="B3" s="2"/>
      <x:c r="C3" s="2"/>
      <x:c r="D3" s="2"/>
    </x:row>
    <x:row r="4" ht="30" customHeight="1">
      <x:c r="A4" s="6" t="str">
        <x:v>Field</x:v>
      </x:c>
      <x:c r="B4" s="6" t="str">
        <x:v>Fictional A</x:v>
      </x:c>
      <x:c r="C4" s="6" t="str">
        <x:v>Fictional B</x:v>
      </x:c>
      <x:c r="D4" s="6" t="str">
        <x:v>Fictional C (pending)</x:v>
      </x:c>
    </x:row>
    <x:row r="5" ht="25" customHeight="1">
      <x:c r="A5" s="2" t="str">
        <x:v>Offer name</x:v>
      </x:c>
      <x:c r="B5" s="9" t="str">
        <x:v>A</x:v>
      </x:c>
      <x:c r="C5" s="9" t="str">
        <x:v>B</x:v>
      </x:c>
      <x:c r="D5" s="9" t="str">
        <x:v>C</x:v>
      </x:c>
    </x:row>
    <x:row r="6" ht="25" customHeight="1">
      <x:c r="A6" s="2" t="str">
        <x:v>Product match</x:v>
      </x:c>
      <x:c r="B6" s="9" t="str">
        <x:v>Same</x:v>
      </x:c>
      <x:c r="C6" s="9" t="str">
        <x:v>Same</x:v>
      </x:c>
      <x:c r="D6" s="9" t="str">
        <x:v>Same</x:v>
      </x:c>
    </x:row>
    <x:row r="7" ht="25" customHeight="1">
      <x:c r="A7" s="2" t="str">
        <x:v>Currency</x:v>
      </x:c>
      <x:c r="B7" s="9" t="str">
        <x:v>USD</x:v>
      </x:c>
      <x:c r="C7" s="9" t="str">
        <x:v>USD</x:v>
      </x:c>
      <x:c r="D7" s="9" t="str">
        <x:v>USD</x:v>
      </x:c>
    </x:row>
    <x:row r="8" ht="25" customHeight="1">
      <x:c r="A8" s="2" t="str">
        <x:v>Same handover scope</x:v>
      </x:c>
      <x:c r="B8" s="9" t="str">
        <x:v>Same</x:v>
      </x:c>
      <x:c r="C8" s="9" t="str">
        <x:v>Same</x:v>
      </x:c>
      <x:c r="D8" s="9" t="str">
        <x:v>Same</x:v>
      </x:c>
    </x:row>
    <x:row r="9" ht="42" customHeight="1">
      <x:c r="A9" s="2" t="str">
        <x:v>Quote reference / revision</x:v>
      </x:c>
      <x:c r="B9" s="9" t="str">
        <x:v>Example A v1</x:v>
      </x:c>
      <x:c r="C9" s="9" t="str">
        <x:v>Example B v1</x:v>
      </x:c>
      <x:c r="D9" s="9" t="str">
        <x:v>Example C incomplete</x:v>
      </x:c>
    </x:row>
    <x:row r="10" ht="25" customHeight="1">
      <x:c r="A10" s="2" t="str">
        <x:v>Actual complete curlers</x:v>
      </x:c>
      <x:c r="B10" s="9" t="n">
        <x:v>2000</x:v>
      </x:c>
      <x:c r="C10" s="9" t="n">
        <x:v>2000</x:v>
      </x:c>
      <x:c r="D10" s="9" t="n">
        <x:v>2000</x:v>
      </x:c>
    </x:row>
    <x:row r="11" ht="25" customHeight="1">
      <x:c r="A11" s="2" t="str">
        <x:v>Curlers in main priced unit</x:v>
      </x:c>
      <x:c r="B11" s="9" t="n">
        <x:v>1</x:v>
      </x:c>
      <x:c r="C11" s="9" t="n">
        <x:v>1</x:v>
      </x:c>
      <x:c r="D11" s="9" t="n">
        <x:v>1</x:v>
      </x:c>
    </x:row>
    <x:row r="12" ht="25" customHeight="1">
      <x:c r="A12" s="2" t="str">
        <x:v>Main price per priced unit</x:v>
      </x:c>
      <x:c r="B12" s="9" t="n">
        <x:v>0.58</x:v>
      </x:c>
      <x:c r="C12" s="9" t="n">
        <x:v>0.92</x:v>
      </x:c>
      <x:c r="D12" s="9" t="n">
        <x:v>0.58</x:v>
      </x:c>
    </x:row>
    <x:row r="13" ht="25" customHeight="1">
      <x:c r="A13" s="2" t="str">
        <x:v>MOQ per version</x:v>
      </x:c>
      <x:c r="B13" s="9" t="n">
        <x:v>1000</x:v>
      </x:c>
      <x:c r="C13" s="9" t="n">
        <x:v>1000</x:v>
      </x:c>
      <x:c r="D13" s="9" t="n">
        <x:v>1000</x:v>
      </x:c>
    </x:row>
    <x:row r="14" ht="25" customHeight="1">
      <x:c r="A14" s="2" t="str">
        <x:v>Number of versions</x:v>
      </x:c>
      <x:c r="B14" s="9" t="n">
        <x:v>1</x:v>
      </x:c>
      <x:c r="C14" s="9" t="n">
        <x:v>1</x:v>
      </x:c>
      <x:c r="D14" s="9" t="n">
        <x:v>1</x:v>
      </x:c>
    </x:row>
    <x:row r="15" ht="25" customHeight="1">
      <x:c r="A15" s="2" t="str">
        <x:v>Spare pads per curler</x:v>
      </x:c>
      <x:c r="B15" s="9" t="n">
        <x:v>2</x:v>
      </x:c>
      <x:c r="C15" s="9" t="n">
        <x:v>2</x:v>
      </x:c>
      <x:c r="D15" s="9" t="n">
        <x:v>2</x:v>
      </x:c>
    </x:row>
    <x:row r="16" ht="25" customHeight="1">
      <x:c r="A16" s="2" t="str">
        <x:v>Retail configuration match</x:v>
      </x:c>
      <x:c r="B16" s="9" t="str">
        <x:v>Same</x:v>
      </x:c>
      <x:c r="C16" s="9" t="str">
        <x:v>Same</x:v>
      </x:c>
      <x:c r="D16" s="9" t="str">
        <x:v>Same</x:v>
      </x:c>
    </x:row>
    <x:row r="17" ht="25" customHeight="1">
      <x:c r="A17" s="2" t="str">
        <x:v>Version allocations confirmed</x:v>
      </x:c>
      <x:c r="B17" s="9" t="str">
        <x:v>Yes</x:v>
      </x:c>
      <x:c r="C17" s="9" t="str">
        <x:v>Yes</x:v>
      </x:c>
      <x:c r="D17" s="9" t="str">
        <x:v>Yes</x:v>
      </x:c>
    </x:row>
    <x:row r="18" ht="25" customHeight="1">
      <x:c r="A18" s="2" t="str">
        <x:v>Logo extra per curler</x:v>
      </x:c>
      <x:c r="B18" s="9" t="n">
        <x:v>0.04</x:v>
      </x:c>
      <x:c r="C18" s="9" t="n">
        <x:v>0</x:v>
      </x:c>
      <x:c r="D18" s="9" t="n">
        <x:v>0.04</x:v>
      </x:c>
    </x:row>
    <x:row r="19" ht="25" customHeight="1">
      <x:c r="A19" s="2" t="str">
        <x:v>Logo state</x:v>
      </x:c>
      <x:c r="B19" s="9" t="str">
        <x:v>Extra</x:v>
      </x:c>
      <x:c r="C19" s="9" t="str">
        <x:v>Included</x:v>
      </x:c>
      <x:c r="D19" s="9" t="str">
        <x:v>Extra</x:v>
      </x:c>
    </x:row>
    <x:row r="20" ht="25" customHeight="1">
      <x:c r="A20" s="2" t="str">
        <x:v>All spare pads extra per curler</x:v>
      </x:c>
      <x:c r="B20" s="9" t="n">
        <x:v>0.06</x:v>
      </x:c>
      <x:c r="C20" s="9" t="n">
        <x:v>0</x:v>
      </x:c>
      <x:c r="D20" s="9"/>
    </x:row>
    <x:row r="21" ht="25" customHeight="1">
      <x:c r="A21" s="2" t="str">
        <x:v>Spare pads state</x:v>
      </x:c>
      <x:c r="B21" s="9" t="str">
        <x:v>Extra</x:v>
      </x:c>
      <x:c r="C21" s="9" t="str">
        <x:v>Included</x:v>
      </x:c>
      <x:c r="D21" s="9" t="str">
        <x:v>Pending</x:v>
      </x:c>
    </x:row>
    <x:row r="22" ht="25" customHeight="1">
      <x:c r="A22" s="2" t="str">
        <x:v>Retail box extra per curler</x:v>
      </x:c>
      <x:c r="B22" s="9" t="n">
        <x:v>0.16</x:v>
      </x:c>
      <x:c r="C22" s="9" t="n">
        <x:v>0</x:v>
      </x:c>
      <x:c r="D22" s="9" t="n">
        <x:v>0.16</x:v>
      </x:c>
    </x:row>
    <x:row r="23" ht="25" customHeight="1">
      <x:c r="A23" s="2" t="str">
        <x:v>Retail box state</x:v>
      </x:c>
      <x:c r="B23" s="9" t="str">
        <x:v>Extra</x:v>
      </x:c>
      <x:c r="C23" s="9" t="str">
        <x:v>Included</x:v>
      </x:c>
      <x:c r="D23" s="9" t="str">
        <x:v>Extra</x:v>
      </x:c>
    </x:row>
    <x:row r="24" ht="25" customHeight="1">
      <x:c r="A24" s="2" t="str">
        <x:v>Packing extra per curler</x:v>
      </x:c>
      <x:c r="B24" s="9" t="n">
        <x:v>0.03</x:v>
      </x:c>
      <x:c r="C24" s="9" t="n">
        <x:v>0</x:v>
      </x:c>
      <x:c r="D24" s="9" t="n">
        <x:v>0.03</x:v>
      </x:c>
    </x:row>
    <x:row r="25" ht="25" customHeight="1">
      <x:c r="A25" s="2" t="str">
        <x:v>Packing state</x:v>
      </x:c>
      <x:c r="B25" s="9" t="str">
        <x:v>Extra</x:v>
      </x:c>
      <x:c r="C25" s="9" t="str">
        <x:v>Included</x:v>
      </x:c>
      <x:c r="D25" s="9" t="str">
        <x:v>Extra</x:v>
      </x:c>
    </x:row>
    <x:row r="26" ht="25" customHeight="1">
      <x:c r="A26" s="2" t="str">
        <x:v>Other unit extra per curler</x:v>
      </x:c>
      <x:c r="B26" s="9" t="n">
        <x:v>0</x:v>
      </x:c>
      <x:c r="C26" s="9" t="n">
        <x:v>0</x:v>
      </x:c>
      <x:c r="D26" s="9" t="n">
        <x:v>0</x:v>
      </x:c>
    </x:row>
    <x:row r="27" ht="25" customHeight="1">
      <x:c r="A27" s="2" t="str">
        <x:v>Other unit state</x:v>
      </x:c>
      <x:c r="B27" s="9" t="str">
        <x:v>Not applicable</x:v>
      </x:c>
      <x:c r="C27" s="9" t="str">
        <x:v>Not applicable</x:v>
      </x:c>
      <x:c r="D27" s="9" t="str">
        <x:v>Not applicable</x:v>
      </x:c>
    </x:row>
    <x:row r="28" ht="25" customHeight="1">
      <x:c r="A28" s="2" t="str">
        <x:v>Separate setup charge</x:v>
      </x:c>
      <x:c r="B28" s="9" t="n">
        <x:v>120</x:v>
      </x:c>
      <x:c r="C28" s="9" t="n">
        <x:v>0</x:v>
      </x:c>
      <x:c r="D28" s="9" t="n">
        <x:v>120</x:v>
      </x:c>
    </x:row>
    <x:row r="29" ht="25" customHeight="1">
      <x:c r="A29" s="2" t="str">
        <x:v>Setup state</x:v>
      </x:c>
      <x:c r="B29" s="9" t="str">
        <x:v>Extra</x:v>
      </x:c>
      <x:c r="C29" s="9" t="str">
        <x:v>Included</x:v>
      </x:c>
      <x:c r="D29" s="9" t="str">
        <x:v>Extra</x:v>
      </x:c>
    </x:row>
    <x:row r="30" ht="25" customHeight="1">
      <x:c r="A30" s="2" t="str">
        <x:v>Sample charge for this route</x:v>
      </x:c>
      <x:c r="B30" s="9" t="n">
        <x:v>70</x:v>
      </x:c>
      <x:c r="C30" s="9" t="n">
        <x:v>50</x:v>
      </x:c>
      <x:c r="D30" s="9" t="n">
        <x:v>70</x:v>
      </x:c>
    </x:row>
    <x:row r="31" ht="25" customHeight="1">
      <x:c r="A31" s="2" t="str">
        <x:v>Sample state</x:v>
      </x:c>
      <x:c r="B31" s="9" t="str">
        <x:v>Extra</x:v>
      </x:c>
      <x:c r="C31" s="9" t="str">
        <x:v>Extra</x:v>
      </x:c>
      <x:c r="D31" s="9" t="str">
        <x:v>Extra</x:v>
      </x:c>
    </x:row>
    <x:row r="32" ht="25" customHeight="1">
      <x:c r="A32" s="2" t="str">
        <x:v>Other separate order charge</x:v>
      </x:c>
      <x:c r="B32" s="9" t="n">
        <x:v>0</x:v>
      </x:c>
      <x:c r="C32" s="9" t="n">
        <x:v>0</x:v>
      </x:c>
      <x:c r="D32" s="9" t="n">
        <x:v>0</x:v>
      </x:c>
    </x:row>
    <x:row r="33" ht="25" customHeight="1">
      <x:c r="A33" s="2" t="str">
        <x:v>Order charge state</x:v>
      </x:c>
      <x:c r="B33" s="9" t="str">
        <x:v>Not applicable</x:v>
      </x:c>
      <x:c r="C33" s="9" t="str">
        <x:v>Not applicable</x:v>
      </x:c>
      <x:c r="D33" s="9" t="str">
        <x:v>Not applicable</x:v>
      </x:c>
    </x:row>
    <x:row r="34" ht="25" customHeight="1">
      <x:c r="A34" s="2" t="str">
        <x:v>Extra unused components</x:v>
      </x:c>
      <x:c r="B34" s="9" t="n">
        <x:v>0</x:v>
      </x:c>
      <x:c r="C34" s="9" t="n">
        <x:v>0</x:v>
      </x:c>
      <x:c r="D34" s="9" t="n">
        <x:v>0</x:v>
      </x:c>
    </x:row>
    <x:row r="35" ht="25" customHeight="1">
      <x:c r="A35" s="2" t="str">
        <x:v>Unused components state</x:v>
      </x:c>
      <x:c r="B35" s="9" t="str">
        <x:v>Not applicable</x:v>
      </x:c>
      <x:c r="C35" s="9" t="str">
        <x:v>Not applicable</x:v>
      </x:c>
      <x:c r="D35" s="9" t="str">
        <x:v>Not applicable</x:v>
      </x:c>
    </x:row>
    <x:row r="36" ht="25" customHeight="1">
      <x:c r="A36" s="2" t="str">
        <x:v>Confirmed credit deduction</x:v>
      </x:c>
      <x:c r="B36" s="9" t="n">
        <x:v>0</x:v>
      </x:c>
      <x:c r="C36" s="9" t="n">
        <x:v>0</x:v>
      </x:c>
      <x:c r="D36" s="9" t="n">
        <x:v>0</x:v>
      </x:c>
    </x:row>
    <x:row r="37" ht="25" customHeight="1">
      <x:c r="A37" s="2" t="str">
        <x:v>Credit state</x:v>
      </x:c>
      <x:c r="B37" s="9" t="str">
        <x:v>Not applicable</x:v>
      </x:c>
      <x:c r="C37" s="9" t="str">
        <x:v>Not applicable</x:v>
      </x:c>
      <x:c r="D37" s="9" t="str">
        <x:v>Not applicable</x:v>
      </x:c>
    </x:row>
    <x:row r="38" ht="25" customHeight="1">
      <x:c r="A38" s="2" t="str">
        <x:v>Samples already paid to this offer</x:v>
      </x:c>
      <x:c r="B38" s="9" t="n">
        <x:v>0</x:v>
      </x:c>
      <x:c r="C38" s="9" t="n">
        <x:v>0</x:v>
      </x:c>
      <x:c r="D38" s="9" t="n">
        <x:v>0</x:v>
      </x:c>
    </x:row>
    <x:row r="39" ht="25" customHeight="1">
      <x:c r="A39" s="2" t="str">
        <x:v>Goods already paid to this offer</x:v>
      </x:c>
      <x:c r="B39" s="9" t="n">
        <x:v>0</x:v>
      </x:c>
      <x:c r="C39" s="9" t="n">
        <x:v>0</x:v>
      </x:c>
      <x:c r="D39" s="9" t="n">
        <x:v>0</x:v>
      </x:c>
    </x:row>
    <x:row r="40" ht="25" customHeight="1">
      <x:c r="A40" s="2" t="str">
        <x:v>Other quoted charges already paid</x:v>
      </x:c>
      <x:c r="B40" s="9" t="n">
        <x:v>0</x:v>
      </x:c>
      <x:c r="C40" s="9" t="n">
        <x:v>0</x:v>
      </x:c>
      <x:c r="D40" s="9" t="n">
        <x:v>0</x:v>
      </x:c>
    </x:row>
    <x:row r="41" ht="60" customHeight="1">
      <x:c r="A41" s="2" t="str">
        <x:v>First missing item / next action</x:v>
      </x:c>
      <x:c r="B41" s="9" t="str">
        <x:v>Confirm actual quotation</x:v>
      </x:c>
      <x:c r="C41" s="9" t="str">
        <x:v>Confirm actual quotation</x:v>
      </x:c>
      <x:c r="D41" s="9" t="str">
        <x:v>Confirm spare quantity and price</x:v>
      </x:c>
    </x:row>
    <x:row r="42" ht="25" customHeight="1">
      <x:c r="A42" s="2"/>
      <x:c r="B42" s="2"/>
      <x:c r="C42" s="2"/>
      <x:c r="D42" s="2"/>
    </x:row>
    <x:row r="43" ht="30" customHeight="1">
      <x:c r="A43" s="6" t="str">
        <x:v>Calculated amounts</x:v>
      </x:c>
      <x:c r="B43" s="6" t="str">
        <x:v>A</x:v>
      </x:c>
      <x:c r="C43" s="6" t="str">
        <x:v>B</x:v>
      </x:c>
      <x:c r="D43" s="6" t="str">
        <x:v>C</x:v>
      </x:c>
    </x:row>
    <x:row r="44" ht="25" customHeight="1">
      <x:c r="A44" s="2" t="str">
        <x:v>Main price per complete curler</x:v>
      </x:c>
      <x:c r="B44" s="12" t="n">
        <x:f>IF(AND(ISNUMBER(B12),ISNUMBER(B11),B11&gt;0),B12/B11,"n.a.")</x:f>
        <x:v>0.58</x:v>
      </x:c>
      <x:c r="C44" s="12" t="n">
        <x:f>IF(AND(ISNUMBER(C12),ISNUMBER(C11),C11&gt;0),C12/C11,"n.a.")</x:f>
        <x:v>0.92</x:v>
      </x:c>
      <x:c r="D44" s="12" t="n">
        <x:f>IF(AND(ISNUMBER(D12),ISNUMBER(D11),D11&gt;0),D12/D11,"n.a.")</x:f>
        <x:v>0.58</x:v>
      </x:c>
    </x:row>
    <x:row r="45" ht="25" customHeight="1">
      <x:c r="A45" s="2" t="str">
        <x:v>Known extra amount per curler</x:v>
      </x:c>
      <x:c r="B45" s="12" t="n">
        <x:f>IF(AND(B19="Extra",ISNUMBER(B18)),B18,0)+IF(AND(B21="Extra",ISNUMBER(B20)),B20,0)+IF(AND(B23="Extra",ISNUMBER(B22)),B22,0)+IF(AND(B25="Extra",ISNUMBER(B24)),B24,0)+IF(AND(B27="Extra",ISNUMBER(B26)),B26,0)</x:f>
        <x:v>0.29000000000000004</x:v>
      </x:c>
      <x:c r="C45" s="12" t="n">
        <x:f>IF(AND(C19="Extra",ISNUMBER(C18)),C18,0)+IF(AND(C21="Extra",ISNUMBER(C20)),C20,0)+IF(AND(C23="Extra",ISNUMBER(C22)),C22,0)+IF(AND(C25="Extra",ISNUMBER(C24)),C24,0)+IF(AND(C27="Extra",ISNUMBER(C26)),C26,0)</x:f>
        <x:v>0</x:v>
      </x:c>
      <x:c r="D45" s="12" t="n">
        <x:f>IF(AND(D19="Extra",ISNUMBER(D18)),D18,0)+IF(AND(D21="Extra",ISNUMBER(D20)),D20,0)+IF(AND(D23="Extra",ISNUMBER(D22)),D22,0)+IF(AND(D25="Extra",ISNUMBER(D24)),D24,0)+IF(AND(D27="Extra",ISNUMBER(D26)),D26,0)</x:f>
        <x:v>0.23</x:v>
      </x:c>
    </x:row>
    <x:row r="46" ht="25" customHeight="1">
      <x:c r="A46" s="2" t="str">
        <x:v>Known goods amount</x:v>
      </x:c>
      <x:c r="B46" s="11" t="n">
        <x:f>IF(AND(ISNUMBER(B44),ISNUMBER(B10)),B10*(B44+B45),0)</x:f>
        <x:v>1740</x:v>
      </x:c>
      <x:c r="C46" s="11" t="n">
        <x:f>IF(AND(ISNUMBER(C44),ISNUMBER(C10)),C10*(C44+C45),0)</x:f>
        <x:v>1840</x:v>
      </x:c>
      <x:c r="D46" s="11" t="n">
        <x:f>IF(AND(ISNUMBER(D44),ISNUMBER(D10)),D10*(D44+D45),0)</x:f>
        <x:v>1619.9999999999998</x:v>
      </x:c>
    </x:row>
    <x:row r="47" ht="25" customHeight="1">
      <x:c r="A47" s="2" t="str">
        <x:v>Known separate order charges</x:v>
      </x:c>
      <x:c r="B47" s="11" t="n">
        <x:f>IF(AND(B29="Extra",ISNUMBER(B28)),B28,0)+IF(AND(B31="Extra",ISNUMBER(B30)),B30,0)+IF(AND(B33="Extra",ISNUMBER(B32)),B32,0)+IF(AND(B35="Extra",ISNUMBER(B34)),B34,0)</x:f>
        <x:v>190</x:v>
      </x:c>
      <x:c r="C47" s="11" t="n">
        <x:f>IF(AND(C29="Extra",ISNUMBER(C28)),C28,0)+IF(AND(C31="Extra",ISNUMBER(C30)),C30,0)+IF(AND(C33="Extra",ISNUMBER(C32)),C32,0)+IF(AND(C35="Extra",ISNUMBER(C34)),C34,0)</x:f>
        <x:v>50</x:v>
      </x:c>
      <x:c r="D47" s="11" t="n">
        <x:f>IF(AND(D29="Extra",ISNUMBER(D28)),D28,0)+IF(AND(D31="Extra",ISNUMBER(D30)),D30,0)+IF(AND(D33="Extra",ISNUMBER(D32)),D32,0)+IF(AND(D35="Extra",ISNUMBER(D34)),D34,0)</x:f>
        <x:v>190</x:v>
      </x:c>
    </x:row>
    <x:row r="48" ht="25" customHeight="1">
      <x:c r="A48" s="2" t="str">
        <x:v>Confirmed credit</x:v>
      </x:c>
      <x:c r="B48" s="11" t="n">
        <x:f>IF(AND(B37="Confirmed",ISNUMBER(B36)),B36,0)</x:f>
        <x:v>0</x:v>
      </x:c>
      <x:c r="C48" s="11" t="n">
        <x:f>IF(AND(C37="Confirmed",ISNUMBER(C36)),C36,0)</x:f>
        <x:v>0</x:v>
      </x:c>
      <x:c r="D48" s="11" t="n">
        <x:f>IF(AND(D37="Confirmed",ISNUMBER(D36)),D36,0)</x:f>
        <x:v>0</x:v>
      </x:c>
    </x:row>
    <x:row r="49" ht="25" customHeight="1">
      <x:c r="A49" s="2" t="str">
        <x:v>Known independent route total</x:v>
      </x:c>
      <x:c r="B49" s="11" t="n">
        <x:f>SUM(B46:B47)-B48</x:f>
        <x:v>1930</x:v>
      </x:c>
      <x:c r="C49" s="11" t="n">
        <x:f>SUM(C46:C47)-C48</x:f>
        <x:v>1890</x:v>
      </x:c>
      <x:c r="D49" s="11" t="n">
        <x:f>SUM(D46:D47)-D48</x:f>
        <x:v>1809.9999999999998</x:v>
      </x:c>
    </x:row>
    <x:row r="50" ht="25" customHeight="1">
      <x:c r="A50" s="2" t="str">
        <x:v>Unresolved / invalid charge fields</x:v>
      </x:c>
      <x:c r="B50" s="13" t="n">
        <x:f>IF(OR(B19="Included",B19="Not applicable"),0,IF(AND(B19="Extra",ISNUMBER(B18),B18&gt;=0),0,1))+IF(OR(B21="Included",B21="Not applicable"),0,IF(AND(B21="Extra",ISNUMBER(B20),B20&gt;=0),0,1))+IF(OR(B23="Included",B23="Not applicable"),0,IF(AND(B23="Extra",ISNUMBER(B22),B22&gt;=0),0,1))+IF(OR(B25="Included",B25="Not applicable"),0,IF(AND(B25="Extra",ISNUMBER(B24),B24&gt;=0),0,1))+IF(OR(B27="Included",B27="Not applicable"),0,IF(AND(B27="Extra",ISNUMBER(B26),B26&gt;=0),0,1))+IF(OR(B29="Included",B29="Not applicable"),0,IF(AND(B29="Extra",ISNUMBER(B28),B28&gt;=0),0,1))+IF(OR(B31="Included",B31="Not applicable"),0,IF(AND(B31="Extra",ISNUMBER(B30),B30&gt;=0),0,1))+IF(OR(B33="Included",B33="Not applicable"),0,IF(AND(B33="Extra",ISNUMBER(B32),B32&gt;=0),0,1))+IF(OR(B35="Included",B35="Not applicable"),0,IF(AND(B35="Extra",ISNUMBER(B34),B34&gt;=0),0,1))+IF(B37="Not applicable",0,IF(AND(B37="Confirmed",ISNUMBER(B36),B36&gt;=0),0,1))</x:f>
        <x:v>0</x:v>
      </x:c>
      <x:c r="C50" s="13" t="n">
        <x:f>IF(OR(C19="Included",C19="Not applicable"),0,IF(AND(C19="Extra",ISNUMBER(C18),C18&gt;=0),0,1))+IF(OR(C21="Included",C21="Not applicable"),0,IF(AND(C21="Extra",ISNUMBER(C20),C20&gt;=0),0,1))+IF(OR(C23="Included",C23="Not applicable"),0,IF(AND(C23="Extra",ISNUMBER(C22),C22&gt;=0),0,1))+IF(OR(C25="Included",C25="Not applicable"),0,IF(AND(C25="Extra",ISNUMBER(C24),C24&gt;=0),0,1))+IF(OR(C27="Included",C27="Not applicable"),0,IF(AND(C27="Extra",ISNUMBER(C26),C26&gt;=0),0,1))+IF(OR(C29="Included",C29="Not applicable"),0,IF(AND(C29="Extra",ISNUMBER(C28),C28&gt;=0),0,1))+IF(OR(C31="Included",C31="Not applicable"),0,IF(AND(C31="Extra",ISNUMBER(C30),C30&gt;=0),0,1))+IF(OR(C33="Included",C33="Not applicable"),0,IF(AND(C33="Extra",ISNUMBER(C32),C32&gt;=0),0,1))+IF(OR(C35="Included",C35="Not applicable"),0,IF(AND(C35="Extra",ISNUMBER(C34),C34&gt;=0),0,1))+IF(C37="Not applicable",0,IF(AND(C37="Confirmed",ISNUMBER(C36),C36&gt;=0),0,1))</x:f>
        <x:v>0</x:v>
      </x:c>
      <x:c r="D50" s="13" t="n">
        <x:f>IF(OR(D19="Included",D19="Not applicable"),0,IF(AND(D19="Extra",ISNUMBER(D18),D18&gt;=0),0,1))+IF(OR(D21="Included",D21="Not applicable"),0,IF(AND(D21="Extra",ISNUMBER(D20),D20&gt;=0),0,1))+IF(OR(D23="Included",D23="Not applicable"),0,IF(AND(D23="Extra",ISNUMBER(D22),D22&gt;=0),0,1))+IF(OR(D25="Included",D25="Not applicable"),0,IF(AND(D25="Extra",ISNUMBER(D24),D24&gt;=0),0,1))+IF(OR(D27="Included",D27="Not applicable"),0,IF(AND(D27="Extra",ISNUMBER(D26),D26&gt;=0),0,1))+IF(OR(D29="Included",D29="Not applicable"),0,IF(AND(D29="Extra",ISNUMBER(D28),D28&gt;=0),0,1))+IF(OR(D31="Included",D31="Not applicable"),0,IF(AND(D31="Extra",ISNUMBER(D30),D30&gt;=0),0,1))+IF(OR(D33="Included",D33="Not applicable"),0,IF(AND(D33="Extra",ISNUMBER(D32),D32&gt;=0),0,1))+IF(OR(D35="Included",D35="Not applicable"),0,IF(AND(D35="Extra",ISNUMBER(D34),D34&gt;=0),0,1))+IF(D37="Not applicable",0,IF(AND(D37="Confirmed",ISNUMBER(D36),D36&gt;=0),0,1))</x:f>
        <x:v>1</x:v>
      </x:c>
    </x:row>
    <x:row r="51" ht="25" customHeight="1">
      <x:c r="A51" s="2" t="str">
        <x:v>Missing core inputs</x:v>
      </x:c>
      <x:c r="B51" s="13" t="n">
        <x:f>IF(AND(ISNUMBER(B10),B10&gt;=0),0,1)+IF(AND(ISNUMBER(B11),B11&gt;=0),0,1)+IF(AND(ISNUMBER(B12),B12&gt;=0),0,1)+IF(AND(ISNUMBER(B13),B13&gt;=0),0,1)+IF(AND(ISNUMBER(B14),B14&gt;=0),0,1)+IF(AND(ISNUMBER(B15),B15&gt;=0),0,1)+IF(AND(ISNUMBER(B38),B38&gt;=0),0,1)+IF(AND(ISNUMBER(B39),B39&gt;=0),0,1)+IF(AND(ISNUMBER(B40),B40&gt;=0),0,1)+IF(AND(B10&gt;0,B11&gt;0,B14&gt;0),0,1)+IF(B7="",1,0)+IF(AND(ISNUMBER('Brief'!B13),'Brief'!B13&gt;=0),0,1)</x:f>
        <x:v>0</x:v>
      </x:c>
      <x:c r="C51" s="13" t="n">
        <x:f>IF(AND(ISNUMBER(C10),C10&gt;=0),0,1)+IF(AND(ISNUMBER(C11),C11&gt;=0),0,1)+IF(AND(ISNUMBER(C12),C12&gt;=0),0,1)+IF(AND(ISNUMBER(C13),C13&gt;=0),0,1)+IF(AND(ISNUMBER(C14),C14&gt;=0),0,1)+IF(AND(ISNUMBER(C15),C15&gt;=0),0,1)+IF(AND(ISNUMBER(C38),C38&gt;=0),0,1)+IF(AND(ISNUMBER(C39),C39&gt;=0),0,1)+IF(AND(ISNUMBER(C40),C40&gt;=0),0,1)+IF(AND(C10&gt;0,C11&gt;0,C14&gt;0),0,1)+IF(C7="",1,0)+IF(AND(ISNUMBER('Brief'!B13),'Brief'!B13&gt;=0),0,1)</x:f>
        <x:v>0</x:v>
      </x:c>
      <x:c r="D51" s="13" t="n">
        <x:f>IF(AND(ISNUMBER(D10),D10&gt;=0),0,1)+IF(AND(ISNUMBER(D11),D11&gt;=0),0,1)+IF(AND(ISNUMBER(D12),D12&gt;=0),0,1)+IF(AND(ISNUMBER(D13),D13&gt;=0),0,1)+IF(AND(ISNUMBER(D14),D14&gt;=0),0,1)+IF(AND(ISNUMBER(D15),D15&gt;=0),0,1)+IF(AND(ISNUMBER(D38),D38&gt;=0),0,1)+IF(AND(ISNUMBER(D39),D39&gt;=0),0,1)+IF(AND(ISNUMBER(D40),D40&gt;=0),0,1)+IF(AND(D10&gt;0,D11&gt;0,D14&gt;0),0,1)+IF(D7="",1,0)+IF(AND(ISNUMBER('Brief'!B13),'Brief'!B13&gt;=0),0,1)</x:f>
        <x:v>0</x:v>
      </x:c>
    </x:row>
    <x:row r="52" ht="25" customHeight="1">
      <x:c r="A52" s="2" t="str">
        <x:v>Payments against this route</x:v>
      </x:c>
      <x:c r="B52" s="11" t="n">
        <x:f>SUM(B38:B40)</x:f>
        <x:v>0</x:v>
      </x:c>
      <x:c r="C52" s="11" t="n">
        <x:f>SUM(C38:C40)</x:f>
        <x:v>0</x:v>
      </x:c>
      <x:c r="D52" s="11" t="n">
        <x:f>SUM(D38:D40)</x:f>
        <x:v>0</x:v>
      </x:c>
    </x:row>
    <x:row r="53" ht="25" customHeight="1">
      <x:c r="A53" s="2" t="str">
        <x:v>Known amount still payable</x:v>
      </x:c>
      <x:c r="B53" s="11" t="n">
        <x:f>B49-B52</x:f>
        <x:v>1930</x:v>
      </x:c>
      <x:c r="C53" s="11" t="n">
        <x:f>C49-C52</x:f>
        <x:v>1890</x:v>
      </x:c>
      <x:c r="D53" s="11" t="n">
        <x:f>D49-D52</x:f>
        <x:v>1809.9999999999998</x:v>
      </x:c>
    </x:row>
    <x:row r="54" ht="25" customHeight="1">
      <x:c r="A54" s="2" t="str">
        <x:v>Known cumulative project spend</x:v>
      </x:c>
      <x:c r="B54" s="11" t="n">
        <x:f>IF(OR(AND($B$38&gt;0,$B$7&lt;&gt;'Brief'!$B$12),AND($C$38&gt;0,$C$7&lt;&gt;'Brief'!$B$12),AND($D$38&gt;0,$D$7&lt;&gt;'Brief'!$B$12)),"n.a.",B49-B38+SUM($B$38:$D$38)+'Brief'!B13)</x:f>
        <x:v>1930</x:v>
      </x:c>
      <x:c r="C54" s="11" t="n">
        <x:f>IF(OR(AND($B$38&gt;0,$B$7&lt;&gt;'Brief'!$B$12),AND($C$38&gt;0,$C$7&lt;&gt;'Brief'!$B$12),AND($D$38&gt;0,$D$7&lt;&gt;'Brief'!$B$12)),"n.a.",C49-C38+SUM($B$38:$D$38)+'Brief'!B13)</x:f>
        <x:v>1890</x:v>
      </x:c>
      <x:c r="D54" s="11" t="n">
        <x:f>IF(OR(AND($B$38&gt;0,$B$7&lt;&gt;'Brief'!$B$12),AND($C$38&gt;0,$C$7&lt;&gt;'Brief'!$B$12),AND($D$38&gt;0,$D$7&lt;&gt;'Brief'!$B$12)),"n.a.",D49-D38+SUM($B$38:$D$38)+'Brief'!B13)</x:f>
        <x:v>1809.9999999999998</x:v>
      </x:c>
    </x:row>
    <x:row r="55" ht="25" customHeight="1">
      <x:c r="A55" s="2" t="str">
        <x:v>Route spend per complete curler</x:v>
      </x:c>
      <x:c r="B55" s="12" t="n">
        <x:f>IF(AND(ISNUMBER(B10),B10&gt;0),B49/B10,"n.a.")</x:f>
        <x:v>0.965</x:v>
      </x:c>
      <x:c r="C55" s="12" t="n">
        <x:f>IF(AND(ISNUMBER(C10),C10&gt;0),C49/C10,"n.a.")</x:f>
        <x:v>0.945</x:v>
      </x:c>
      <x:c r="D55" s="12" t="n">
        <x:f>IF(AND(ISNUMBER(D10),D10&gt;0),D49/D10,"n.a.")</x:f>
        <x:v>0.9049999999999999</x:v>
      </x:c>
    </x:row>
    <x:row r="56" ht="25" customHeight="1">
      <x:c r="A56" s="2" t="str">
        <x:v>Spare pad count</x:v>
      </x:c>
      <x:c r="B56" s="13" t="n">
        <x:f>B10*B15</x:f>
        <x:v>4000</x:v>
      </x:c>
      <x:c r="C56" s="13" t="n">
        <x:f>C10*C15</x:f>
        <x:v>4000</x:v>
      </x:c>
      <x:c r="D56" s="13" t="n">
        <x:f>D10*D15</x:f>
        <x:v>4000</x:v>
      </x:c>
    </x:row>
    <x:row r="57" ht="25" customHeight="1">
      <x:c r="A57" s="2" t="str">
        <x:v>Minimum units across versions</x:v>
      </x:c>
      <x:c r="B57" s="13" t="n">
        <x:f>B13*B14</x:f>
        <x:v>1000</x:v>
      </x:c>
      <x:c r="C57" s="13" t="n">
        <x:f>C13*C14</x:f>
        <x:v>1000</x:v>
      </x:c>
      <x:c r="D57" s="13" t="n">
        <x:f>D13*D14</x:f>
        <x:v>1000</x:v>
      </x:c>
    </x:row>
    <x:row r="58" ht="46" customHeight="1">
      <x:c r="A58" s="2" t="str">
        <x:v>Review status</x:v>
      </x:c>
      <x:c r="B58" s="10" t="str">
        <x:f>IF(B51&gt;0,"Missing core input",IF(OR(B6&lt;&gt;"Same",B16&lt;&gt;"Same",B15&lt;&gt;'Brief'!B8),"Alternative / unresolved",IF(OR(B8&lt;&gt;"Same",B7&lt;&gt;'Brief'!B12),"Different scope / currency",IF(OR(B17&lt;&gt;"Yes",B10&lt;B57),"Confirm MOQ allocations",IF(B50&gt;0,"Provisional charges",IF(OR(B52&gt;B49,B38&gt;B30),"Review payments","Complete scope"))))))</x:f>
        <x:v>Complete scope</x:v>
      </x:c>
      <x:c r="C58" s="10" t="str">
        <x:f>IF(C51&gt;0,"Missing core input",IF(OR(C6&lt;&gt;"Same",C16&lt;&gt;"Same",C15&lt;&gt;'Brief'!B8),"Alternative / unresolved",IF(OR(C8&lt;&gt;"Same",C7&lt;&gt;'Brief'!B12),"Different scope / currency",IF(OR(C17&lt;&gt;"Yes",C10&lt;C57),"Confirm MOQ allocations",IF(C50&gt;0,"Provisional charges",IF(OR(C52&gt;C49,C38&gt;C30),"Review payments","Complete scope"))))))</x:f>
        <x:v>Complete scope</x:v>
      </x:c>
      <x:c r="D58" s="10" t="str">
        <x:f>IF(D51&gt;0,"Missing core input",IF(OR(D6&lt;&gt;"Same",D16&lt;&gt;"Same",D15&lt;&gt;'Brief'!B8),"Alternative / unresolved",IF(OR(D8&lt;&gt;"Same",D7&lt;&gt;'Brief'!B12),"Different scope / currency",IF(OR(D17&lt;&gt;"Yes",D10&lt;D57),"Confirm MOQ allocations",IF(D50&gt;0,"Provisional charges",IF(OR(D52&gt;D49,D38&gt;D30),"Review payments","Complete scope"))))))</x:f>
        <x:v>Provisional charges</x:v>
      </x:c>
    </x:row>
    <x:row r="59" ht="25" customHeight="1">
      <x:c r="A59" s="2"/>
      <x:c r="B59" s="2"/>
      <x:c r="C59" s="2"/>
      <x:c r="D59" s="2"/>
    </x:row>
    <x:row r="60" ht="25" customHeight="1">
      <x:c r="A60" s="2"/>
      <x:c r="B60" s="2"/>
      <x:c r="C60" s="2"/>
      <x:c r="D60" s="2"/>
    </x:row>
    <x:row r="61" ht="25" customHeight="1">
      <x:c r="A61" s="2"/>
      <x:c r="B61" s="2"/>
      <x:c r="C61" s="2"/>
      <x:c r="D61" s="2"/>
    </x:row>
    <x:row r="62" ht="25" customHeight="1">
      <x:c r="A62" s="2"/>
      <x:c r="B62" s="2"/>
      <x:c r="C62" s="2"/>
      <x:c r="D62" s="2"/>
    </x:row>
    <x:row r="63" ht="25" customHeight="1">
      <x:c r="A63" s="2"/>
      <x:c r="B63" s="2"/>
      <x:c r="C63" s="2"/>
      <x:c r="D63" s="2"/>
    </x:row>
    <x:row r="64" ht="25" customHeight="1">
      <x:c r="A64" s="2"/>
      <x:c r="B64" s="2"/>
      <x:c r="C64" s="2"/>
      <x:c r="D64" s="2"/>
    </x:row>
    <x:row r="65" ht="25" customHeight="1">
      <x:c r="A65" s="2"/>
      <x:c r="B65" s="2"/>
      <x:c r="C65" s="2"/>
      <x:c r="D65" s="2"/>
    </x:row>
  </x:sheetData>
  <x:conditionalFormatting sqref="B58:D58">
    <x:cfRule type="containsText" dxfId="2" priority="1" operator="containsText" text="Provisional"/>
    <x:cfRule type="containsText" dxfId="3" priority="2" operator="containsText" text="Missing"/>
  </x:conditionalFormatting>
  <x:dataValidations count="14">
    <x:dataValidation type="list" sqref="B19:D19">
      <x:formula1>"Extra,Included,Not applicable,Pending"</x:formula1>
    </x:dataValidation>
    <x:dataValidation type="list" sqref="B21:D21">
      <x:formula1>"Extra,Included,Not applicable,Pending"</x:formula1>
    </x:dataValidation>
    <x:dataValidation type="list" sqref="B23:D23">
      <x:formula1>"Extra,Included,Not applicable,Pending"</x:formula1>
    </x:dataValidation>
    <x:dataValidation type="list" sqref="B25:D25">
      <x:formula1>"Extra,Included,Not applicable,Pending"</x:formula1>
    </x:dataValidation>
    <x:dataValidation type="list" sqref="B27:D27">
      <x:formula1>"Extra,Included,Not applicable,Pending"</x:formula1>
    </x:dataValidation>
    <x:dataValidation type="list" sqref="B29:D29">
      <x:formula1>"Extra,Included,Not applicable,Pending"</x:formula1>
    </x:dataValidation>
    <x:dataValidation type="list" sqref="B31:D31">
      <x:formula1>"Extra,Included,Not applicable,Pending"</x:formula1>
    </x:dataValidation>
    <x:dataValidation type="list" sqref="B33:D33">
      <x:formula1>"Extra,Included,Not applicable,Pending"</x:formula1>
    </x:dataValidation>
    <x:dataValidation type="list" sqref="B35:D35">
      <x:formula1>"Extra,Included,Not applicable,Pending"</x:formula1>
    </x:dataValidation>
    <x:dataValidation type="list" sqref="B37:D37">
      <x:formula1>"Confirmed,Not applicable,Pending"</x:formula1>
    </x:dataValidation>
    <x:dataValidation type="list" sqref="B6:D6">
      <x:formula1>"Same,Alternative,Unresolved"</x:formula1>
    </x:dataValidation>
    <x:dataValidation type="list" sqref="B8:D8">
      <x:formula1>"Same,Alternative,Unresolved"</x:formula1>
    </x:dataValidation>
    <x:dataValidation type="list" sqref="B16:D16">
      <x:formula1>"Same,Alternative,Unresolved"</x:formula1>
    </x:dataValidation>
    <x:dataValidation type="list" sqref="B17:D17">
      <x:formula1>"Yes,Pending"</x:formula1>
    </x:dataValidation>
  </x:dataValidations>
  <x:pageMargins left="0.7" right="0.7" top="0.75" bottom="0.75" header="0.3" footer="0.3"/>
</x:worksheet>
</file>